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<sst xmlns="http://schemas.openxmlformats.org/spreadsheetml/2006/main" count="100" uniqueCount="94">
  <si>
    <t>PHÁT TRIỂN ĐIỆN MIỀN TRUNG</t>
  </si>
  <si>
    <t>BÁO CÁO TÀI CHÍNH TÓM TẮT</t>
  </si>
  <si>
    <t>I.A. BẢNG CÂN ĐỐI KẾ TOÁN</t>
  </si>
  <si>
    <t>ĐVT: VND</t>
  </si>
  <si>
    <t>TT</t>
  </si>
  <si>
    <t>Nội dung</t>
  </si>
  <si>
    <t xml:space="preserve"> Mã số </t>
  </si>
  <si>
    <t>Thuyết</t>
  </si>
  <si>
    <t>minh</t>
  </si>
  <si>
    <t>VND</t>
  </si>
  <si>
    <t>I</t>
  </si>
  <si>
    <t>TÀI SẢN NGẮN HẠN</t>
  </si>
  <si>
    <t>Tiền và các khoản tương đương tiền</t>
  </si>
  <si>
    <t>Các khoản đầu tư tài chính ngắn hạn</t>
  </si>
  <si>
    <t>Các khoản phải thu</t>
  </si>
  <si>
    <t>Hàng tồn kho</t>
  </si>
  <si>
    <t>Tài sản ngắn hạn khác</t>
  </si>
  <si>
    <t>II.</t>
  </si>
  <si>
    <t>TÀI SẢN DÀI HẠN</t>
  </si>
  <si>
    <t>Các khoản phải thu dài hạn</t>
  </si>
  <si>
    <t>Tài sản cố định</t>
  </si>
  <si>
    <t xml:space="preserve"> -Tài sản cố định hữu hình</t>
  </si>
  <si>
    <t xml:space="preserve"> -Tài sản cố định thuê tài chính</t>
  </si>
  <si>
    <t xml:space="preserve"> -Tài sản cố định vô hình</t>
  </si>
  <si>
    <t xml:space="preserve"> -Chi phí xây dựng cơ bản dở dang</t>
  </si>
  <si>
    <t>Bất động sản đầu tư</t>
  </si>
  <si>
    <t>Các khoản đầu tư tài chính dài hạn</t>
  </si>
  <si>
    <t>Tài sản dài hạn khác</t>
  </si>
  <si>
    <t>III</t>
  </si>
  <si>
    <t>TỔNG CỘNG TÀI SẢN</t>
  </si>
  <si>
    <t>IV.</t>
  </si>
  <si>
    <t xml:space="preserve">Nợ phải trả </t>
  </si>
  <si>
    <t>Nợ ngắn hạn</t>
  </si>
  <si>
    <t>Nợ dài hạn</t>
  </si>
  <si>
    <t>V</t>
  </si>
  <si>
    <t>Vốn chủ sở hữu</t>
  </si>
  <si>
    <t xml:space="preserve"> -Vốn đầu tư của chủ sở hữu</t>
  </si>
  <si>
    <t xml:space="preserve"> -Thặng dư vốn cổ phần</t>
  </si>
  <si>
    <t xml:space="preserve"> - Vốn khác của chủ sở hữu</t>
  </si>
  <si>
    <t xml:space="preserve"> -Cổ phiếu ngân quỹ</t>
  </si>
  <si>
    <t xml:space="preserve"> -Chênh lệch đánh giá lại tài sản</t>
  </si>
  <si>
    <t xml:space="preserve"> -Chênh lệch tỷ giá hối đoái</t>
  </si>
  <si>
    <t xml:space="preserve"> -Quỹ đầu tư phát triển</t>
  </si>
  <si>
    <t xml:space="preserve"> -Lợi nhuận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</si>
  <si>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</si>
  <si>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</si>
  <si>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</si>
  <si>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-Nguồn kinh phí</t>
  </si>
  <si>
    <t xml:space="preserve"> -Nguồn kinh phí đã hình thành TSCĐ</t>
  </si>
  <si>
    <t>TỔNG CỘNG NGUỒN VỐN</t>
  </si>
  <si>
    <t>II. A.KẾT QUẢ HOẠT ĐỘNG KINH DOANH</t>
  </si>
  <si>
    <t xml:space="preserve"> Chỉ tiêu </t>
  </si>
  <si>
    <t>số</t>
  </si>
  <si>
    <t>1.</t>
  </si>
  <si>
    <t>Doanh thu bán hàng và cung cấp dịch vụ</t>
  </si>
  <si>
    <t>01</t>
  </si>
  <si>
    <t>2.</t>
  </si>
  <si>
    <t>Các khoản giảm trừ</t>
  </si>
  <si>
    <t>03</t>
  </si>
  <si>
    <t>3.</t>
  </si>
  <si>
    <t xml:space="preserve">Doanh thu thuần về bán hàng và CC dịch vụ </t>
  </si>
  <si>
    <t>4.</t>
  </si>
  <si>
    <t>Giá vốn hàng bán</t>
  </si>
  <si>
    <t>5.</t>
  </si>
  <si>
    <t xml:space="preserve">Lợi nhuận gộp về bán hàng và cung cấp dịch vụ </t>
  </si>
  <si>
    <t>6.</t>
  </si>
  <si>
    <t>Doanh thu hoạt động tài chính</t>
  </si>
  <si>
    <t>7.</t>
  </si>
  <si>
    <t>Chi phí hoạt động tài chính</t>
  </si>
  <si>
    <t>Trong đó: Lãi vay</t>
  </si>
  <si>
    <t>8.</t>
  </si>
  <si>
    <t>Chi phí bán hàng</t>
  </si>
  <si>
    <t>9.</t>
  </si>
  <si>
    <t>Chi phí quản lý doanh nghiệp</t>
  </si>
  <si>
    <t>10.</t>
  </si>
  <si>
    <t>Lợi nhuận thuần từ hoạt động kinh doanh</t>
  </si>
  <si>
    <t>Thu nhập khác</t>
  </si>
  <si>
    <t>Chi phí khác</t>
  </si>
  <si>
    <t xml:space="preserve">Lợi nhuận khác </t>
  </si>
  <si>
    <t xml:space="preserve">Tổng lợi nhuận kế toán trước thuế </t>
  </si>
  <si>
    <t>Thuế Thu nhập doanh nghiệp</t>
  </si>
  <si>
    <t xml:space="preserve">Lợi nhuận sau thuế </t>
  </si>
  <si>
    <t>17</t>
  </si>
  <si>
    <t>Lãi cơ bản trên cổ phiếu</t>
  </si>
  <si>
    <t>18</t>
  </si>
  <si>
    <t>Cổ tức trên mỗi cổ phiếu</t>
  </si>
  <si>
    <t>Tổng Giám đốc</t>
  </si>
  <si>
    <t>VI</t>
  </si>
  <si>
    <t>Lũy kế</t>
  </si>
  <si>
    <t>CÔNG TY CỔ PHẦN ĐẦU TƯ VÀ</t>
  </si>
  <si>
    <t>30/06/2010</t>
  </si>
  <si>
    <t>Quý 3/2010</t>
  </si>
  <si>
    <t>Nha Trang, ngày 08 tháng 10 năm 2010</t>
  </si>
  <si>
    <t>Nguyễn Hoài Nam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</si>
</sst>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5">
    <font>
      <sz val="12"/>
      <name val="VNI-Times"/>
      <family val="0"/>
    </font>
    <font>
      <sz val="10.5"/>
      <name val="Times New Roman"/>
      <family val="1"/>
    </font>
    <font>
      <sz val="10.5"/>
      <color indexed="12"/>
      <name val="Times New Roman"/>
      <family val="1"/>
    </font>
    <font>
      <b/>
      <sz val="14"/>
      <name val="Times New Roman"/>
      <family val="1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b/>
      <sz val="10.5"/>
      <name val="Times New Roman"/>
      <family val="1"/>
    </font>
    <font>
      <b/>
      <sz val="10.5"/>
      <color indexed="12"/>
      <name val="Times New Roman"/>
      <family val="1"/>
    </font>
    <font>
      <i/>
      <sz val="10.5"/>
      <name val="Times New Roman"/>
      <family val="1"/>
    </font>
    <font>
      <sz val="10.5"/>
      <color indexed="12"/>
      <name val="VNarial"/>
      <family val="2"/>
    </font>
    <font>
      <b/>
      <sz val="10.5"/>
      <color indexed="12"/>
      <name val="VN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 horizontal="centerContinuous"/>
    </xf>
    <xf numFmtId="49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41" fontId="6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3" fillId="0" borderId="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left"/>
    </xf>
    <xf numFmtId="49" fontId="6" fillId="0" borderId="10" xfId="0" applyNumberFormat="1" applyFont="1" applyFill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right"/>
    </xf>
    <xf numFmtId="41" fontId="2" fillId="0" borderId="0" xfId="42" applyNumberFormat="1" applyFont="1" applyFill="1" applyBorder="1" applyAlignment="1">
      <alignment/>
    </xf>
    <xf numFmtId="41" fontId="6" fillId="0" borderId="11" xfId="0" applyNumberFormat="1" applyFont="1" applyBorder="1" applyAlignment="1">
      <alignment horizontal="center" vertical="center" wrapText="1"/>
    </xf>
    <xf numFmtId="14" fontId="6" fillId="0" borderId="11" xfId="42" applyNumberFormat="1" applyFont="1" applyBorder="1" applyAlignment="1" quotePrefix="1">
      <alignment horizontal="right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2" xfId="42" applyNumberFormat="1" applyFont="1" applyBorder="1" applyAlignment="1">
      <alignment horizontal="right" vertical="center" wrapText="1"/>
    </xf>
    <xf numFmtId="41" fontId="6" fillId="0" borderId="13" xfId="0" applyNumberFormat="1" applyFont="1" applyBorder="1" applyAlignment="1">
      <alignment horizontal="right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1" fontId="6" fillId="0" borderId="14" xfId="0" applyNumberFormat="1" applyFont="1" applyBorder="1" applyAlignment="1">
      <alignment horizontal="center" vertical="center" wrapText="1"/>
    </xf>
    <xf numFmtId="41" fontId="6" fillId="0" borderId="14" xfId="42" applyNumberFormat="1" applyFont="1" applyBorder="1" applyAlignment="1">
      <alignment horizontal="right" vertical="center" wrapText="1"/>
    </xf>
    <xf numFmtId="41" fontId="6" fillId="0" borderId="15" xfId="0" applyNumberFormat="1" applyFont="1" applyBorder="1" applyAlignment="1">
      <alignment horizontal="right" vertical="center" wrapText="1"/>
    </xf>
    <xf numFmtId="41" fontId="6" fillId="0" borderId="16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1" fontId="1" fillId="0" borderId="16" xfId="0" applyNumberFormat="1" applyFont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9" fontId="8" fillId="0" borderId="16" xfId="0" applyNumberFormat="1" applyFont="1" applyBorder="1" applyAlignment="1">
      <alignment/>
    </xf>
    <xf numFmtId="37" fontId="1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/>
    </xf>
    <xf numFmtId="41" fontId="6" fillId="0" borderId="0" xfId="0" applyNumberFormat="1" applyFont="1" applyFill="1" applyBorder="1" applyAlignment="1">
      <alignment horizontal="center"/>
    </xf>
    <xf numFmtId="41" fontId="6" fillId="0" borderId="0" xfId="42" applyNumberFormat="1" applyFont="1" applyFill="1" applyBorder="1" applyAlignment="1">
      <alignment horizontal="right"/>
    </xf>
    <xf numFmtId="49" fontId="6" fillId="0" borderId="0" xfId="0" applyNumberFormat="1" applyFont="1" applyBorder="1" applyAlignment="1">
      <alignment/>
    </xf>
    <xf numFmtId="164" fontId="1" fillId="0" borderId="0" xfId="42" applyNumberFormat="1" applyFont="1" applyBorder="1" applyAlignment="1">
      <alignment/>
    </xf>
    <xf numFmtId="164" fontId="1" fillId="0" borderId="16" xfId="42" applyNumberFormat="1" applyFont="1" applyBorder="1" applyAlignment="1">
      <alignment/>
    </xf>
    <xf numFmtId="164" fontId="6" fillId="0" borderId="16" xfId="42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1" fontId="1" fillId="0" borderId="0" xfId="42" applyNumberFormat="1" applyFont="1" applyBorder="1" applyAlignment="1">
      <alignment/>
    </xf>
    <xf numFmtId="49" fontId="8" fillId="0" borderId="0" xfId="0" applyNumberFormat="1" applyFont="1" applyBorder="1" applyAlignment="1">
      <alignment horizontal="left" indent="2"/>
    </xf>
    <xf numFmtId="49" fontId="6" fillId="0" borderId="0" xfId="0" applyNumberFormat="1" applyFont="1" applyBorder="1" applyAlignment="1">
      <alignment horizontal="centerContinuous"/>
    </xf>
    <xf numFmtId="37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164" fontId="8" fillId="0" borderId="16" xfId="42" applyNumberFormat="1" applyFont="1" applyBorder="1" applyAlignment="1">
      <alignment/>
    </xf>
    <xf numFmtId="164" fontId="6" fillId="0" borderId="0" xfId="42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Continuous"/>
    </xf>
    <xf numFmtId="37" fontId="6" fillId="0" borderId="17" xfId="0" applyNumberFormat="1" applyFont="1" applyBorder="1" applyAlignment="1">
      <alignment horizontal="center" vertical="center"/>
    </xf>
    <xf numFmtId="37" fontId="6" fillId="0" borderId="18" xfId="0" applyNumberFormat="1" applyFont="1" applyBorder="1" applyAlignment="1">
      <alignment horizontal="center" vertical="center"/>
    </xf>
    <xf numFmtId="37" fontId="1" fillId="0" borderId="18" xfId="0" applyNumberFormat="1" applyFont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justify" vertical="center" wrapText="1"/>
    </xf>
    <xf numFmtId="41" fontId="6" fillId="0" borderId="16" xfId="42" applyNumberFormat="1" applyFont="1" applyBorder="1" applyAlignment="1">
      <alignment horizontal="right" vertical="center"/>
    </xf>
    <xf numFmtId="41" fontId="6" fillId="0" borderId="19" xfId="42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vertical="center"/>
    </xf>
    <xf numFmtId="41" fontId="1" fillId="0" borderId="16" xfId="42" applyNumberFormat="1" applyFont="1" applyBorder="1" applyAlignment="1">
      <alignment horizontal="right" vertical="center"/>
    </xf>
    <xf numFmtId="41" fontId="1" fillId="0" borderId="19" xfId="42" applyNumberFormat="1" applyFont="1" applyBorder="1" applyAlignment="1">
      <alignment horizontal="right" vertical="center"/>
    </xf>
    <xf numFmtId="49" fontId="6" fillId="0" borderId="16" xfId="0" applyNumberFormat="1" applyFont="1" applyBorder="1" applyAlignment="1">
      <alignment vertical="center"/>
    </xf>
    <xf numFmtId="41" fontId="8" fillId="0" borderId="16" xfId="42" applyNumberFormat="1" applyFont="1" applyBorder="1" applyAlignment="1">
      <alignment horizontal="right" vertical="center"/>
    </xf>
    <xf numFmtId="41" fontId="8" fillId="0" borderId="19" xfId="42" applyNumberFormat="1" applyFont="1" applyBorder="1" applyAlignment="1">
      <alignment horizontal="right" vertical="center"/>
    </xf>
    <xf numFmtId="49" fontId="1" fillId="0" borderId="16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horizontal="center" vertical="center"/>
    </xf>
    <xf numFmtId="37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horizontal="center" vertical="center"/>
    </xf>
    <xf numFmtId="41" fontId="1" fillId="0" borderId="21" xfId="42" applyNumberFormat="1" applyFont="1" applyBorder="1" applyAlignment="1">
      <alignment horizontal="right" vertical="center"/>
    </xf>
    <xf numFmtId="41" fontId="1" fillId="0" borderId="22" xfId="42" applyNumberFormat="1" applyFont="1" applyBorder="1" applyAlignment="1">
      <alignment horizontal="right" vertical="center"/>
    </xf>
    <xf numFmtId="37" fontId="6" fillId="0" borderId="23" xfId="0" applyNumberFormat="1" applyFont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left" vertical="center" wrapText="1"/>
    </xf>
    <xf numFmtId="41" fontId="6" fillId="0" borderId="24" xfId="0" applyNumberFormat="1" applyFont="1" applyBorder="1" applyAlignment="1">
      <alignment horizontal="center" vertical="center"/>
    </xf>
    <xf numFmtId="41" fontId="6" fillId="0" borderId="24" xfId="42" applyNumberFormat="1" applyFont="1" applyBorder="1" applyAlignment="1">
      <alignment horizontal="right" vertical="center"/>
    </xf>
    <xf numFmtId="41" fontId="6" fillId="0" borderId="25" xfId="42" applyNumberFormat="1" applyFont="1" applyBorder="1" applyAlignment="1">
      <alignment horizontal="right" vertical="center"/>
    </xf>
    <xf numFmtId="49" fontId="6" fillId="0" borderId="26" xfId="0" applyNumberFormat="1" applyFont="1" applyFill="1" applyBorder="1" applyAlignment="1">
      <alignment horizontal="left" vertical="center" wrapText="1"/>
    </xf>
    <xf numFmtId="41" fontId="6" fillId="0" borderId="26" xfId="0" applyNumberFormat="1" applyFont="1" applyFill="1" applyBorder="1" applyAlignment="1">
      <alignment horizontal="center" vertical="center"/>
    </xf>
    <xf numFmtId="41" fontId="6" fillId="0" borderId="26" xfId="42" applyNumberFormat="1" applyFont="1" applyFill="1" applyBorder="1" applyAlignment="1">
      <alignment horizontal="right" vertical="center"/>
    </xf>
    <xf numFmtId="41" fontId="1" fillId="0" borderId="21" xfId="0" applyNumberFormat="1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/>
    </xf>
    <xf numFmtId="41" fontId="6" fillId="0" borderId="27" xfId="0" applyNumberFormat="1" applyFont="1" applyFill="1" applyBorder="1" applyAlignment="1">
      <alignment horizontal="center" vertical="center"/>
    </xf>
    <xf numFmtId="41" fontId="6" fillId="0" borderId="27" xfId="42" applyNumberFormat="1" applyFont="1" applyFill="1" applyBorder="1" applyAlignment="1">
      <alignment horizontal="right" vertical="center"/>
    </xf>
    <xf numFmtId="41" fontId="6" fillId="0" borderId="28" xfId="42" applyNumberFormat="1" applyFont="1" applyFill="1" applyBorder="1" applyAlignment="1">
      <alignment horizontal="right" vertical="center"/>
    </xf>
    <xf numFmtId="49" fontId="1" fillId="0" borderId="21" xfId="0" applyNumberFormat="1" applyFont="1" applyBorder="1" applyAlignment="1">
      <alignment/>
    </xf>
    <xf numFmtId="164" fontId="1" fillId="0" borderId="21" xfId="42" applyNumberFormat="1" applyFont="1" applyBorder="1" applyAlignment="1">
      <alignment/>
    </xf>
    <xf numFmtId="41" fontId="6" fillId="0" borderId="29" xfId="42" applyNumberFormat="1" applyFont="1" applyFill="1" applyBorder="1" applyAlignment="1">
      <alignment horizontal="right" vertical="center"/>
    </xf>
    <xf numFmtId="37" fontId="6" fillId="0" borderId="30" xfId="0" applyNumberFormat="1" applyFont="1" applyBorder="1" applyAlignment="1">
      <alignment horizontal="center" vertical="center"/>
    </xf>
    <xf numFmtId="37" fontId="6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4" fontId="6" fillId="0" borderId="31" xfId="42" applyNumberFormat="1" applyFont="1" applyBorder="1" applyAlignment="1" quotePrefix="1">
      <alignment horizontal="right" vertical="center" wrapText="1"/>
    </xf>
    <xf numFmtId="37" fontId="6" fillId="0" borderId="32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right" vertical="center"/>
    </xf>
    <xf numFmtId="49" fontId="7" fillId="0" borderId="31" xfId="0" applyNumberFormat="1" applyFont="1" applyBorder="1" applyAlignment="1">
      <alignment horizontal="right" vertical="center"/>
    </xf>
    <xf numFmtId="49" fontId="1" fillId="0" borderId="18" xfId="0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164" fontId="6" fillId="0" borderId="19" xfId="42" applyNumberFormat="1" applyFont="1" applyBorder="1" applyAlignment="1">
      <alignment/>
    </xf>
    <xf numFmtId="49" fontId="6" fillId="0" borderId="18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164" fontId="1" fillId="0" borderId="22" xfId="42" applyNumberFormat="1" applyFont="1" applyBorder="1" applyAlignment="1">
      <alignment/>
    </xf>
    <xf numFmtId="49" fontId="1" fillId="0" borderId="33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1" fontId="1" fillId="0" borderId="34" xfId="42" applyNumberFormat="1" applyFont="1" applyBorder="1" applyAlignment="1">
      <alignment/>
    </xf>
    <xf numFmtId="1" fontId="1" fillId="0" borderId="35" xfId="42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164" fontId="1" fillId="0" borderId="24" xfId="42" applyNumberFormat="1" applyFont="1" applyBorder="1" applyAlignment="1">
      <alignment/>
    </xf>
    <xf numFmtId="164" fontId="6" fillId="0" borderId="24" xfId="42" applyNumberFormat="1" applyFont="1" applyBorder="1" applyAlignment="1">
      <alignment/>
    </xf>
    <xf numFmtId="164" fontId="6" fillId="0" borderId="25" xfId="42" applyNumberFormat="1" applyFont="1" applyBorder="1" applyAlignment="1">
      <alignment/>
    </xf>
    <xf numFmtId="49" fontId="1" fillId="0" borderId="12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right" vertical="center"/>
    </xf>
    <xf numFmtId="164" fontId="8" fillId="0" borderId="19" xfId="42" applyNumberFormat="1" applyFont="1" applyBorder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37" fontId="6" fillId="0" borderId="36" xfId="0" applyNumberFormat="1" applyFont="1" applyBorder="1" applyAlignment="1">
      <alignment horizontal="center" vertical="center"/>
    </xf>
    <xf numFmtId="37" fontId="6" fillId="0" borderId="37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uu-data\Du%20lieu\MienTrung%20PID\Cong%20bo%20thong%20tin\Nam%202009\BCTC%20tom%20tat%20%20quy%204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47">
      <selection activeCell="E91" sqref="E91"/>
    </sheetView>
  </sheetViews>
  <sheetFormatPr defaultColWidth="8.796875" defaultRowHeight="15"/>
  <cols>
    <col min="1" max="1" width="3.5" style="47" customWidth="1"/>
    <col min="2" max="2" width="39.8984375" style="48" customWidth="1"/>
    <col min="3" max="3" width="6.3984375" style="49" customWidth="1"/>
    <col min="4" max="4" width="6.69921875" style="49" hidden="1" customWidth="1"/>
    <col min="5" max="5" width="18.3984375" style="4" customWidth="1"/>
    <col min="6" max="6" width="18.59765625" style="4" customWidth="1"/>
    <col min="7" max="7" width="10.09765625" style="4" customWidth="1"/>
    <col min="8" max="8" width="6.59765625" style="4" bestFit="1" customWidth="1"/>
    <col min="9" max="9" width="15.8984375" style="4" customWidth="1"/>
    <col min="10" max="16384" width="9" style="4" customWidth="1"/>
  </cols>
  <sheetData>
    <row r="1" spans="1:6" ht="13.5">
      <c r="A1" s="91" t="s">
        <v>89</v>
      </c>
      <c r="B1" s="1"/>
      <c r="C1" s="2"/>
      <c r="D1" s="2"/>
      <c r="E1" s="3"/>
      <c r="F1" s="3"/>
    </row>
    <row r="2" spans="1:6" ht="13.5">
      <c r="A2" s="91" t="s">
        <v>0</v>
      </c>
      <c r="B2" s="1"/>
      <c r="C2" s="2"/>
      <c r="D2" s="2"/>
      <c r="E2" s="3"/>
      <c r="F2" s="3"/>
    </row>
    <row r="3" spans="1:6" ht="13.5">
      <c r="A3" s="5"/>
      <c r="B3" s="1"/>
      <c r="C3" s="2"/>
      <c r="D3" s="2"/>
      <c r="E3" s="3"/>
      <c r="F3" s="3"/>
    </row>
    <row r="4" spans="1:6" ht="18.75">
      <c r="A4" s="53" t="s">
        <v>1</v>
      </c>
      <c r="B4" s="53"/>
      <c r="C4" s="53"/>
      <c r="D4" s="53"/>
      <c r="E4" s="53"/>
      <c r="F4" s="53"/>
    </row>
    <row r="5" spans="1:6" ht="20.25">
      <c r="A5" s="6" t="s">
        <v>91</v>
      </c>
      <c r="B5" s="7"/>
      <c r="C5" s="8"/>
      <c r="D5" s="8"/>
      <c r="E5" s="8"/>
      <c r="F5" s="8"/>
    </row>
    <row r="6" spans="1:6" s="10" customFormat="1" ht="13.5">
      <c r="A6" s="9"/>
      <c r="B6" s="9"/>
      <c r="C6" s="9"/>
      <c r="D6" s="9"/>
      <c r="E6" s="9"/>
      <c r="F6" s="9"/>
    </row>
    <row r="7" spans="1:6" ht="18.75">
      <c r="A7" s="11" t="s">
        <v>2</v>
      </c>
      <c r="B7" s="11"/>
      <c r="C7" s="11"/>
      <c r="D7" s="11"/>
      <c r="E7" s="11"/>
      <c r="F7" s="11"/>
    </row>
    <row r="8" spans="1:7" s="10" customFormat="1" ht="14.25" thickBot="1">
      <c r="A8" s="12"/>
      <c r="B8" s="13"/>
      <c r="C8" s="14"/>
      <c r="D8" s="14"/>
      <c r="E8" s="15"/>
      <c r="F8" s="16" t="s">
        <v>3</v>
      </c>
      <c r="G8" s="17"/>
    </row>
    <row r="9" spans="1:7" s="10" customFormat="1" ht="18.75" customHeight="1" thickTop="1">
      <c r="A9" s="121" t="s">
        <v>4</v>
      </c>
      <c r="B9" s="119" t="s">
        <v>5</v>
      </c>
      <c r="C9" s="18" t="s">
        <v>6</v>
      </c>
      <c r="D9" s="18" t="s">
        <v>7</v>
      </c>
      <c r="E9" s="19">
        <v>40451</v>
      </c>
      <c r="F9" s="94" t="s">
        <v>90</v>
      </c>
      <c r="G9" s="17"/>
    </row>
    <row r="10" spans="1:7" s="10" customFormat="1" ht="18.75" customHeight="1" thickBot="1">
      <c r="A10" s="122"/>
      <c r="B10" s="120"/>
      <c r="C10" s="20"/>
      <c r="D10" s="20" t="s">
        <v>8</v>
      </c>
      <c r="E10" s="21" t="s">
        <v>9</v>
      </c>
      <c r="F10" s="22" t="s">
        <v>9</v>
      </c>
      <c r="G10" s="17"/>
    </row>
    <row r="11" spans="1:7" s="10" customFormat="1" ht="14.25" thickTop="1">
      <c r="A11" s="54"/>
      <c r="B11" s="23"/>
      <c r="C11" s="24"/>
      <c r="D11" s="24"/>
      <c r="E11" s="25"/>
      <c r="F11" s="26"/>
      <c r="G11" s="32"/>
    </row>
    <row r="12" spans="1:7" ht="13.5">
      <c r="A12" s="55" t="s">
        <v>10</v>
      </c>
      <c r="B12" s="57" t="s">
        <v>11</v>
      </c>
      <c r="C12" s="27">
        <v>100</v>
      </c>
      <c r="D12" s="27"/>
      <c r="E12" s="58">
        <f>SUM(E13:E17)</f>
        <v>140518680120</v>
      </c>
      <c r="F12" s="59">
        <f>SUM(F13:F17)</f>
        <v>101491760701</v>
      </c>
      <c r="G12" s="32"/>
    </row>
    <row r="13" spans="1:7" ht="13.5">
      <c r="A13" s="56">
        <v>1</v>
      </c>
      <c r="B13" s="60" t="s">
        <v>12</v>
      </c>
      <c r="C13" s="30">
        <v>110</v>
      </c>
      <c r="D13" s="31"/>
      <c r="E13" s="61">
        <v>92697601581</v>
      </c>
      <c r="F13" s="62">
        <v>53814686368</v>
      </c>
      <c r="G13" s="32"/>
    </row>
    <row r="14" spans="1:7" ht="13.5">
      <c r="A14" s="56">
        <v>2</v>
      </c>
      <c r="B14" s="60" t="s">
        <v>13</v>
      </c>
      <c r="C14" s="30">
        <v>120</v>
      </c>
      <c r="D14" s="31"/>
      <c r="E14" s="61">
        <v>0</v>
      </c>
      <c r="F14" s="62">
        <v>0</v>
      </c>
      <c r="G14" s="32"/>
    </row>
    <row r="15" spans="1:7" ht="13.5">
      <c r="A15" s="56">
        <v>3</v>
      </c>
      <c r="B15" s="60" t="s">
        <v>14</v>
      </c>
      <c r="C15" s="30">
        <v>130</v>
      </c>
      <c r="D15" s="31"/>
      <c r="E15" s="61">
        <v>42205443430</v>
      </c>
      <c r="F15" s="62">
        <v>42486806304</v>
      </c>
      <c r="G15" s="32"/>
    </row>
    <row r="16" spans="1:7" ht="13.5">
      <c r="A16" s="56">
        <v>4</v>
      </c>
      <c r="B16" s="60" t="s">
        <v>15</v>
      </c>
      <c r="C16" s="30">
        <v>140</v>
      </c>
      <c r="D16" s="31"/>
      <c r="E16" s="61">
        <v>4681432381</v>
      </c>
      <c r="F16" s="62">
        <v>4252601352</v>
      </c>
      <c r="G16" s="32"/>
    </row>
    <row r="17" spans="1:7" ht="13.5">
      <c r="A17" s="56">
        <v>5</v>
      </c>
      <c r="B17" s="60" t="s">
        <v>16</v>
      </c>
      <c r="C17" s="30">
        <v>150</v>
      </c>
      <c r="D17" s="31"/>
      <c r="E17" s="61">
        <v>934202728</v>
      </c>
      <c r="F17" s="62">
        <v>937666677</v>
      </c>
      <c r="G17" s="32"/>
    </row>
    <row r="18" spans="1:7" ht="13.5">
      <c r="A18" s="55" t="s">
        <v>17</v>
      </c>
      <c r="B18" s="63" t="s">
        <v>18</v>
      </c>
      <c r="C18" s="31">
        <v>200</v>
      </c>
      <c r="D18" s="31"/>
      <c r="E18" s="58">
        <f>E20+E25+E26+E27</f>
        <v>272800879445</v>
      </c>
      <c r="F18" s="59">
        <f>F20+F25+F26+F27</f>
        <v>280239039803</v>
      </c>
      <c r="G18" s="32"/>
    </row>
    <row r="19" spans="1:7" ht="13.5">
      <c r="A19" s="56">
        <v>1</v>
      </c>
      <c r="B19" s="60" t="s">
        <v>19</v>
      </c>
      <c r="C19" s="30">
        <v>210</v>
      </c>
      <c r="D19" s="31"/>
      <c r="E19" s="61"/>
      <c r="F19" s="62">
        <v>0</v>
      </c>
      <c r="G19" s="32"/>
    </row>
    <row r="20" spans="1:7" ht="13.5">
      <c r="A20" s="56">
        <v>2</v>
      </c>
      <c r="B20" s="60" t="s">
        <v>20</v>
      </c>
      <c r="C20" s="30">
        <v>220</v>
      </c>
      <c r="D20" s="31"/>
      <c r="E20" s="61">
        <f>SUM(E21:E24)</f>
        <v>272629035499</v>
      </c>
      <c r="F20" s="62">
        <v>280012640119</v>
      </c>
      <c r="G20" s="32"/>
    </row>
    <row r="21" spans="1:7" ht="13.5">
      <c r="A21" s="56"/>
      <c r="B21" s="60" t="s">
        <v>21</v>
      </c>
      <c r="C21" s="30">
        <v>221</v>
      </c>
      <c r="D21" s="30">
        <v>9</v>
      </c>
      <c r="E21" s="64">
        <v>261453674733</v>
      </c>
      <c r="F21" s="65">
        <v>268838168956</v>
      </c>
      <c r="G21" s="32"/>
    </row>
    <row r="22" spans="1:7" ht="13.5">
      <c r="A22" s="56"/>
      <c r="B22" s="60" t="s">
        <v>22</v>
      </c>
      <c r="C22" s="30">
        <v>224</v>
      </c>
      <c r="D22" s="30"/>
      <c r="E22" s="64">
        <v>0</v>
      </c>
      <c r="F22" s="65">
        <v>0</v>
      </c>
      <c r="G22" s="32"/>
    </row>
    <row r="23" spans="1:7" ht="13.5">
      <c r="A23" s="56"/>
      <c r="B23" s="60" t="s">
        <v>23</v>
      </c>
      <c r="C23" s="30">
        <v>227</v>
      </c>
      <c r="D23" s="30">
        <v>10</v>
      </c>
      <c r="E23" s="64">
        <v>10759206771</v>
      </c>
      <c r="F23" s="65">
        <v>10771006398</v>
      </c>
      <c r="G23" s="32"/>
    </row>
    <row r="24" spans="1:7" ht="13.5">
      <c r="A24" s="56"/>
      <c r="B24" s="60" t="s">
        <v>24</v>
      </c>
      <c r="C24" s="30">
        <v>230</v>
      </c>
      <c r="D24" s="30">
        <v>11</v>
      </c>
      <c r="E24" s="64">
        <v>416153995</v>
      </c>
      <c r="F24" s="65">
        <v>403464765</v>
      </c>
      <c r="G24" s="32"/>
    </row>
    <row r="25" spans="1:7" ht="13.5">
      <c r="A25" s="56">
        <v>3</v>
      </c>
      <c r="B25" s="60" t="s">
        <v>25</v>
      </c>
      <c r="C25" s="31">
        <v>240</v>
      </c>
      <c r="D25" s="31"/>
      <c r="E25" s="61">
        <v>0</v>
      </c>
      <c r="F25" s="62">
        <v>0</v>
      </c>
      <c r="G25" s="32"/>
    </row>
    <row r="26" spans="1:7" ht="14.25" customHeight="1">
      <c r="A26" s="56">
        <v>4</v>
      </c>
      <c r="B26" s="60" t="s">
        <v>26</v>
      </c>
      <c r="C26" s="30">
        <v>250</v>
      </c>
      <c r="D26" s="30"/>
      <c r="E26" s="61">
        <v>0</v>
      </c>
      <c r="F26" s="62">
        <v>0</v>
      </c>
      <c r="G26" s="32"/>
    </row>
    <row r="27" spans="1:7" ht="14.25" customHeight="1">
      <c r="A27" s="69">
        <v>5</v>
      </c>
      <c r="B27" s="70" t="s">
        <v>27</v>
      </c>
      <c r="C27" s="71">
        <v>260</v>
      </c>
      <c r="D27" s="71"/>
      <c r="E27" s="61">
        <v>171843946</v>
      </c>
      <c r="F27" s="62">
        <v>226399684</v>
      </c>
      <c r="G27" s="32"/>
    </row>
    <row r="28" spans="1:7" s="33" customFormat="1" ht="22.5" customHeight="1">
      <c r="A28" s="95" t="s">
        <v>28</v>
      </c>
      <c r="B28" s="79" t="s">
        <v>29</v>
      </c>
      <c r="C28" s="80">
        <v>270</v>
      </c>
      <c r="D28" s="80"/>
      <c r="E28" s="81">
        <f>E18+E12</f>
        <v>413319559565</v>
      </c>
      <c r="F28" s="89">
        <f>F18+F12</f>
        <v>381730800504</v>
      </c>
      <c r="G28" s="32"/>
    </row>
    <row r="29" spans="1:7" ht="13.5">
      <c r="A29" s="74" t="s">
        <v>30</v>
      </c>
      <c r="B29" s="75" t="s">
        <v>31</v>
      </c>
      <c r="C29" s="76">
        <v>300</v>
      </c>
      <c r="D29" s="76"/>
      <c r="E29" s="77">
        <f>SUM(E30:E31)</f>
        <v>258156145057</v>
      </c>
      <c r="F29" s="78">
        <f>SUM(F30:F31)</f>
        <v>229347620885</v>
      </c>
      <c r="G29" s="32"/>
    </row>
    <row r="30" spans="1:7" ht="13.5">
      <c r="A30" s="56">
        <v>1</v>
      </c>
      <c r="B30" s="66" t="s">
        <v>32</v>
      </c>
      <c r="C30" s="30">
        <v>310</v>
      </c>
      <c r="D30" s="31"/>
      <c r="E30" s="61">
        <v>53847207490</v>
      </c>
      <c r="F30" s="62">
        <v>21798683318</v>
      </c>
      <c r="G30" s="32"/>
    </row>
    <row r="31" spans="1:7" ht="13.5">
      <c r="A31" s="56">
        <v>2</v>
      </c>
      <c r="B31" s="60" t="s">
        <v>33</v>
      </c>
      <c r="C31" s="30">
        <v>320</v>
      </c>
      <c r="D31" s="31"/>
      <c r="E31" s="61">
        <v>204308937567</v>
      </c>
      <c r="F31" s="62">
        <v>207548937567</v>
      </c>
      <c r="G31" s="32"/>
    </row>
    <row r="32" spans="1:7" ht="13.5">
      <c r="A32" s="55" t="s">
        <v>34</v>
      </c>
      <c r="B32" s="63" t="s">
        <v>35</v>
      </c>
      <c r="C32" s="31">
        <v>400</v>
      </c>
      <c r="D32" s="31"/>
      <c r="E32" s="58">
        <f>E33+E43</f>
        <v>155163414508</v>
      </c>
      <c r="F32" s="59">
        <f>F33</f>
        <v>152383179619</v>
      </c>
      <c r="G32" s="32"/>
    </row>
    <row r="33" spans="1:7" ht="13.5">
      <c r="A33" s="55">
        <v>1</v>
      </c>
      <c r="B33" s="60" t="s">
        <v>35</v>
      </c>
      <c r="C33" s="31">
        <v>410</v>
      </c>
      <c r="D33" s="31">
        <v>18</v>
      </c>
      <c r="E33" s="58">
        <f>SUM(E34:E41)</f>
        <v>155163414508</v>
      </c>
      <c r="F33" s="59">
        <f>SUM(F34:F41)</f>
        <v>152383179619</v>
      </c>
      <c r="G33" s="32"/>
    </row>
    <row r="34" spans="1:7" ht="13.5">
      <c r="A34" s="56"/>
      <c r="B34" s="67" t="s">
        <v>36</v>
      </c>
      <c r="C34" s="68">
        <v>411</v>
      </c>
      <c r="D34" s="68">
        <v>18</v>
      </c>
      <c r="E34" s="64">
        <v>125000000000</v>
      </c>
      <c r="F34" s="65">
        <v>125000000000</v>
      </c>
      <c r="G34" s="32"/>
    </row>
    <row r="35" spans="1:7" ht="13.5">
      <c r="A35" s="56"/>
      <c r="B35" s="67" t="s">
        <v>37</v>
      </c>
      <c r="C35" s="68">
        <v>412</v>
      </c>
      <c r="D35" s="68">
        <v>18</v>
      </c>
      <c r="E35" s="64">
        <v>10000000000</v>
      </c>
      <c r="F35" s="65">
        <v>10000000000</v>
      </c>
      <c r="G35" s="32"/>
    </row>
    <row r="36" spans="1:7" ht="13.5">
      <c r="A36" s="56"/>
      <c r="B36" s="67" t="s">
        <v>38</v>
      </c>
      <c r="C36" s="68"/>
      <c r="D36" s="68"/>
      <c r="E36" s="64">
        <v>0</v>
      </c>
      <c r="F36" s="65">
        <v>0</v>
      </c>
      <c r="G36" s="32"/>
    </row>
    <row r="37" spans="1:7" ht="13.5">
      <c r="A37" s="56"/>
      <c r="B37" s="67" t="s">
        <v>39</v>
      </c>
      <c r="C37" s="68">
        <v>413</v>
      </c>
      <c r="D37" s="68"/>
      <c r="E37" s="64">
        <v>0</v>
      </c>
      <c r="F37" s="65">
        <v>0</v>
      </c>
      <c r="G37" s="32"/>
    </row>
    <row r="38" spans="1:7" ht="13.5">
      <c r="A38" s="56"/>
      <c r="B38" s="67" t="s">
        <v>40</v>
      </c>
      <c r="C38" s="68">
        <v>414</v>
      </c>
      <c r="D38" s="68"/>
      <c r="E38" s="64">
        <v>0</v>
      </c>
      <c r="F38" s="65">
        <v>0</v>
      </c>
      <c r="G38" s="32"/>
    </row>
    <row r="39" spans="1:7" ht="13.5">
      <c r="A39" s="56"/>
      <c r="B39" s="67" t="s">
        <v>41</v>
      </c>
      <c r="C39" s="68">
        <v>415</v>
      </c>
      <c r="D39" s="68"/>
      <c r="E39" s="64">
        <v>0</v>
      </c>
      <c r="F39" s="65">
        <v>-6964912</v>
      </c>
      <c r="G39" s="32"/>
    </row>
    <row r="40" spans="1:7" ht="13.5">
      <c r="A40" s="56"/>
      <c r="B40" s="67" t="s">
        <v>42</v>
      </c>
      <c r="C40" s="68">
        <v>416</v>
      </c>
      <c r="D40" s="68">
        <v>18</v>
      </c>
      <c r="E40" s="64">
        <v>10191610698</v>
      </c>
      <c r="F40" s="65">
        <v>9908930199</v>
      </c>
      <c r="G40" s="32"/>
    </row>
    <row r="41" spans="1:7" ht="13.5">
      <c r="A41" s="56"/>
      <c r="B41" s="67" t="s">
        <v>43</v>
      </c>
      <c r="C41" s="68">
        <v>419</v>
      </c>
      <c r="D41" s="68">
        <v>18</v>
      </c>
      <c r="E41" s="64">
        <v>9971803810</v>
      </c>
      <c r="F41" s="65">
        <v>7481214332</v>
      </c>
      <c r="G41" s="32"/>
    </row>
    <row r="42" spans="1:7" ht="13.5">
      <c r="A42" s="56"/>
      <c r="B42" s="67" t="s">
        <v>44</v>
      </c>
      <c r="C42" s="68"/>
      <c r="D42" s="68"/>
      <c r="E42" s="64">
        <v>0</v>
      </c>
      <c r="F42" s="65">
        <v>0</v>
      </c>
      <c r="G42" s="32"/>
    </row>
    <row r="43" spans="1:7" ht="13.5">
      <c r="A43" s="55">
        <v>2</v>
      </c>
      <c r="B43" s="60" t="s">
        <v>45</v>
      </c>
      <c r="C43" s="31">
        <v>420</v>
      </c>
      <c r="D43" s="31"/>
      <c r="E43" s="58">
        <f>SUM(E44:E46)</f>
        <v>0</v>
      </c>
      <c r="F43" s="59">
        <f>SUM(F44:F46)</f>
        <v>0</v>
      </c>
      <c r="G43" s="32"/>
    </row>
    <row r="44" spans="1:7" ht="13.5">
      <c r="A44" s="56"/>
      <c r="B44" s="67" t="s">
        <v>46</v>
      </c>
      <c r="C44" s="30">
        <v>421</v>
      </c>
      <c r="D44" s="30"/>
      <c r="E44" s="64">
        <v>0</v>
      </c>
      <c r="F44" s="65">
        <v>0</v>
      </c>
      <c r="G44" s="32"/>
    </row>
    <row r="45" spans="1:7" ht="13.5">
      <c r="A45" s="56"/>
      <c r="B45" s="67" t="s">
        <v>47</v>
      </c>
      <c r="C45" s="30">
        <v>422</v>
      </c>
      <c r="D45" s="30"/>
      <c r="E45" s="64">
        <v>0</v>
      </c>
      <c r="F45" s="65">
        <v>0</v>
      </c>
      <c r="G45" s="32"/>
    </row>
    <row r="46" spans="1:7" ht="13.5">
      <c r="A46" s="56"/>
      <c r="B46" s="67" t="s">
        <v>48</v>
      </c>
      <c r="C46" s="30">
        <v>423</v>
      </c>
      <c r="D46" s="30"/>
      <c r="E46" s="64">
        <v>0</v>
      </c>
      <c r="F46" s="65">
        <v>0</v>
      </c>
      <c r="G46" s="32"/>
    </row>
    <row r="47" spans="1:7" ht="13.5">
      <c r="A47" s="69"/>
      <c r="B47" s="70"/>
      <c r="C47" s="82"/>
      <c r="D47" s="82"/>
      <c r="E47" s="72"/>
      <c r="F47" s="73"/>
      <c r="G47" s="32"/>
    </row>
    <row r="48" spans="1:7" ht="22.5" customHeight="1" thickBot="1">
      <c r="A48" s="90" t="s">
        <v>87</v>
      </c>
      <c r="B48" s="83" t="s">
        <v>49</v>
      </c>
      <c r="C48" s="84">
        <v>430</v>
      </c>
      <c r="D48" s="84"/>
      <c r="E48" s="85">
        <f>E32+E29</f>
        <v>413319559565</v>
      </c>
      <c r="F48" s="86">
        <f>F32+F29</f>
        <v>381730800504</v>
      </c>
      <c r="G48" s="32"/>
    </row>
    <row r="49" spans="1:7" ht="14.25" thickTop="1">
      <c r="A49" s="35"/>
      <c r="B49" s="36"/>
      <c r="C49" s="37"/>
      <c r="D49" s="37"/>
      <c r="E49" s="38"/>
      <c r="F49" s="38"/>
      <c r="G49" s="32"/>
    </row>
    <row r="50" spans="1:7" ht="13.5">
      <c r="A50" s="35"/>
      <c r="B50" s="36"/>
      <c r="C50" s="37"/>
      <c r="D50" s="37"/>
      <c r="E50" s="38"/>
      <c r="F50" s="38"/>
      <c r="G50" s="32"/>
    </row>
    <row r="51" spans="1:8" ht="17.25">
      <c r="A51" s="39" t="s">
        <v>50</v>
      </c>
      <c r="B51" s="39"/>
      <c r="C51" s="39"/>
      <c r="D51" s="39"/>
      <c r="E51" s="39"/>
      <c r="F51" s="39"/>
      <c r="G51" s="92"/>
      <c r="H51" s="1"/>
    </row>
    <row r="52" spans="1:8" ht="18" thickBot="1">
      <c r="A52" s="1"/>
      <c r="B52" s="1"/>
      <c r="C52" s="1"/>
      <c r="D52" s="1"/>
      <c r="E52" s="1"/>
      <c r="F52" s="1"/>
      <c r="G52" s="92"/>
      <c r="H52" s="1"/>
    </row>
    <row r="53" spans="1:8" ht="18" thickTop="1">
      <c r="A53" s="125" t="s">
        <v>4</v>
      </c>
      <c r="B53" s="123" t="s">
        <v>51</v>
      </c>
      <c r="C53" s="96" t="s">
        <v>52</v>
      </c>
      <c r="D53" s="96"/>
      <c r="E53" s="97" t="s">
        <v>91</v>
      </c>
      <c r="F53" s="98" t="s">
        <v>88</v>
      </c>
      <c r="G53" s="92"/>
      <c r="H53" s="1"/>
    </row>
    <row r="54" spans="1:8" ht="18" thickBot="1">
      <c r="A54" s="126"/>
      <c r="B54" s="124"/>
      <c r="C54" s="115"/>
      <c r="D54" s="115"/>
      <c r="E54" s="116" t="s">
        <v>9</v>
      </c>
      <c r="F54" s="117" t="s">
        <v>9</v>
      </c>
      <c r="G54" s="93"/>
      <c r="H54" s="1"/>
    </row>
    <row r="55" spans="1:8" ht="18" thickTop="1">
      <c r="A55" s="109" t="s">
        <v>53</v>
      </c>
      <c r="B55" s="110" t="s">
        <v>54</v>
      </c>
      <c r="C55" s="111" t="s">
        <v>55</v>
      </c>
      <c r="D55" s="112"/>
      <c r="E55" s="113">
        <f>SUM(E57)</f>
        <v>16941261600</v>
      </c>
      <c r="F55" s="114">
        <f>SUM(F57)</f>
        <v>54993750900</v>
      </c>
      <c r="G55" s="93"/>
      <c r="H55" s="1"/>
    </row>
    <row r="56" spans="1:8" ht="17.25">
      <c r="A56" s="99" t="s">
        <v>56</v>
      </c>
      <c r="B56" s="28" t="s">
        <v>57</v>
      </c>
      <c r="C56" s="28" t="s">
        <v>58</v>
      </c>
      <c r="D56" s="41"/>
      <c r="E56" s="41"/>
      <c r="F56" s="100">
        <f>E56</f>
        <v>0</v>
      </c>
      <c r="G56" s="93"/>
      <c r="H56" s="1"/>
    </row>
    <row r="57" spans="1:8" ht="17.25">
      <c r="A57" s="99" t="s">
        <v>59</v>
      </c>
      <c r="B57" s="28" t="s">
        <v>60</v>
      </c>
      <c r="C57" s="28">
        <v>10</v>
      </c>
      <c r="D57" s="41"/>
      <c r="E57" s="41">
        <v>16941261600</v>
      </c>
      <c r="F57" s="100">
        <f>38052489300+16941261600</f>
        <v>54993750900</v>
      </c>
      <c r="G57" s="93"/>
      <c r="H57" s="1"/>
    </row>
    <row r="58" spans="1:8" ht="17.25">
      <c r="A58" s="99" t="s">
        <v>61</v>
      </c>
      <c r="B58" s="28" t="s">
        <v>62</v>
      </c>
      <c r="C58" s="28">
        <v>11</v>
      </c>
      <c r="D58" s="41"/>
      <c r="E58" s="41">
        <v>8828170541</v>
      </c>
      <c r="F58" s="100">
        <f>19945420517+8828170541</f>
        <v>28773591058</v>
      </c>
      <c r="G58" s="40"/>
      <c r="H58" s="1"/>
    </row>
    <row r="59" spans="1:8" ht="17.25">
      <c r="A59" s="99" t="s">
        <v>63</v>
      </c>
      <c r="B59" s="28" t="s">
        <v>64</v>
      </c>
      <c r="C59" s="28">
        <v>20</v>
      </c>
      <c r="D59" s="41"/>
      <c r="E59" s="42">
        <f>E55-E58</f>
        <v>8113091059</v>
      </c>
      <c r="F59" s="101">
        <f>F55-F58</f>
        <v>26220159842</v>
      </c>
      <c r="G59" s="40"/>
      <c r="H59" s="1"/>
    </row>
    <row r="60" spans="1:8" ht="17.25">
      <c r="A60" s="99" t="s">
        <v>65</v>
      </c>
      <c r="B60" s="28" t="s">
        <v>66</v>
      </c>
      <c r="C60" s="28">
        <v>21</v>
      </c>
      <c r="D60" s="41"/>
      <c r="E60" s="41">
        <v>1474384644</v>
      </c>
      <c r="F60" s="100">
        <f>2335534985+E60</f>
        <v>3809919629</v>
      </c>
      <c r="G60" s="40"/>
      <c r="H60" s="1"/>
    </row>
    <row r="61" spans="1:8" ht="17.25">
      <c r="A61" s="99" t="s">
        <v>67</v>
      </c>
      <c r="B61" s="28" t="s">
        <v>68</v>
      </c>
      <c r="C61" s="28">
        <v>22</v>
      </c>
      <c r="D61" s="41"/>
      <c r="E61" s="41">
        <v>5851648865</v>
      </c>
      <c r="F61" s="100">
        <f>10185927700+E61</f>
        <v>16037576565</v>
      </c>
      <c r="G61" s="40"/>
      <c r="H61" s="1"/>
    </row>
    <row r="62" spans="1:8" ht="17.25">
      <c r="A62" s="99"/>
      <c r="B62" s="34" t="s">
        <v>69</v>
      </c>
      <c r="C62" s="28">
        <v>23</v>
      </c>
      <c r="D62" s="41"/>
      <c r="E62" s="50">
        <v>4433898865</v>
      </c>
      <c r="F62" s="118">
        <f>7921677114+E62</f>
        <v>12355575979</v>
      </c>
      <c r="G62" s="40"/>
      <c r="H62" s="1"/>
    </row>
    <row r="63" spans="1:8" ht="17.25">
      <c r="A63" s="99" t="s">
        <v>70</v>
      </c>
      <c r="B63" s="28" t="s">
        <v>71</v>
      </c>
      <c r="C63" s="28">
        <v>24</v>
      </c>
      <c r="D63" s="41"/>
      <c r="E63" s="41"/>
      <c r="F63" s="100"/>
      <c r="G63" s="40"/>
      <c r="H63" s="1"/>
    </row>
    <row r="64" spans="1:8" ht="13.5">
      <c r="A64" s="99" t="s">
        <v>72</v>
      </c>
      <c r="B64" s="28" t="s">
        <v>73</v>
      </c>
      <c r="C64" s="28">
        <v>25</v>
      </c>
      <c r="D64" s="41"/>
      <c r="E64" s="41">
        <v>973021861</v>
      </c>
      <c r="F64" s="100">
        <f>2351405944+E64</f>
        <v>3324427805</v>
      </c>
      <c r="G64" s="40"/>
      <c r="H64" s="1"/>
    </row>
    <row r="65" spans="1:8" ht="13.5">
      <c r="A65" s="99" t="s">
        <v>74</v>
      </c>
      <c r="B65" s="29" t="s">
        <v>75</v>
      </c>
      <c r="C65" s="28">
        <v>30</v>
      </c>
      <c r="D65" s="41"/>
      <c r="E65" s="42">
        <f>E59+E60-E61-E63-E64</f>
        <v>2762804977</v>
      </c>
      <c r="F65" s="101">
        <f>F59+F60-F61-F63-F64</f>
        <v>10668075101</v>
      </c>
      <c r="G65" s="40"/>
      <c r="H65" s="1"/>
    </row>
    <row r="66" spans="1:8" s="43" customFormat="1" ht="16.5">
      <c r="A66" s="99">
        <v>11</v>
      </c>
      <c r="B66" s="28" t="s">
        <v>76</v>
      </c>
      <c r="C66" s="28">
        <v>31</v>
      </c>
      <c r="D66" s="41"/>
      <c r="E66" s="41">
        <v>74120000</v>
      </c>
      <c r="F66" s="100">
        <v>148720000</v>
      </c>
      <c r="G66" s="40"/>
      <c r="H66" s="1"/>
    </row>
    <row r="67" spans="1:8" s="43" customFormat="1" ht="16.5">
      <c r="A67" s="99">
        <v>12</v>
      </c>
      <c r="B67" s="28" t="s">
        <v>77</v>
      </c>
      <c r="C67" s="28">
        <v>32</v>
      </c>
      <c r="D67" s="41"/>
      <c r="E67" s="41">
        <v>58500000</v>
      </c>
      <c r="F67" s="100">
        <v>123577091</v>
      </c>
      <c r="G67" s="40"/>
      <c r="H67" s="1"/>
    </row>
    <row r="68" spans="1:8" s="43" customFormat="1" ht="16.5">
      <c r="A68" s="102">
        <v>13</v>
      </c>
      <c r="B68" s="29" t="s">
        <v>78</v>
      </c>
      <c r="C68" s="29">
        <v>40</v>
      </c>
      <c r="D68" s="42"/>
      <c r="E68" s="42">
        <f>E66-E67</f>
        <v>15620000</v>
      </c>
      <c r="F68" s="101">
        <f>F66-F67</f>
        <v>25142909</v>
      </c>
      <c r="G68" s="40"/>
      <c r="H68" s="1"/>
    </row>
    <row r="69" spans="1:8" s="52" customFormat="1" ht="16.5">
      <c r="A69" s="102">
        <v>14</v>
      </c>
      <c r="B69" s="29" t="s">
        <v>79</v>
      </c>
      <c r="C69" s="29">
        <v>50</v>
      </c>
      <c r="D69" s="42"/>
      <c r="E69" s="42">
        <f>E65+E68</f>
        <v>2778424977</v>
      </c>
      <c r="F69" s="101">
        <f>F65+F68</f>
        <v>10693218010</v>
      </c>
      <c r="G69" s="51"/>
      <c r="H69" s="39"/>
    </row>
    <row r="70" spans="1:8" s="43" customFormat="1" ht="16.5">
      <c r="A70" s="99">
        <v>15</v>
      </c>
      <c r="B70" s="28" t="s">
        <v>80</v>
      </c>
      <c r="C70" s="28">
        <v>51</v>
      </c>
      <c r="D70" s="41"/>
      <c r="E70" s="41">
        <v>5155000</v>
      </c>
      <c r="F70" s="100">
        <f>-349574388+E70</f>
        <v>-344419388</v>
      </c>
      <c r="G70" s="40"/>
      <c r="H70" s="1"/>
    </row>
    <row r="71" spans="1:8" s="43" customFormat="1" ht="16.5">
      <c r="A71" s="102">
        <v>16</v>
      </c>
      <c r="B71" s="29" t="s">
        <v>81</v>
      </c>
      <c r="C71" s="29">
        <v>60</v>
      </c>
      <c r="D71" s="42"/>
      <c r="E71" s="42">
        <f>E69-E70</f>
        <v>2773269977</v>
      </c>
      <c r="F71" s="101">
        <f>F69-F70</f>
        <v>11037637398</v>
      </c>
      <c r="G71" s="1"/>
      <c r="H71" s="1"/>
    </row>
    <row r="72" spans="1:8" s="43" customFormat="1" ht="16.5">
      <c r="A72" s="103" t="s">
        <v>82</v>
      </c>
      <c r="B72" s="87" t="s">
        <v>83</v>
      </c>
      <c r="C72" s="87"/>
      <c r="D72" s="87"/>
      <c r="E72" s="88">
        <f>E71/12500000</f>
        <v>221.86159816</v>
      </c>
      <c r="F72" s="104">
        <f>F71/12500000</f>
        <v>883.01099184</v>
      </c>
      <c r="G72" s="1"/>
      <c r="H72" s="1"/>
    </row>
    <row r="73" spans="1:8" ht="14.25" thickBot="1">
      <c r="A73" s="105" t="s">
        <v>84</v>
      </c>
      <c r="B73" s="106" t="s">
        <v>85</v>
      </c>
      <c r="C73" s="106"/>
      <c r="D73" s="106"/>
      <c r="E73" s="107"/>
      <c r="F73" s="108"/>
      <c r="G73" s="1"/>
      <c r="H73" s="1"/>
    </row>
    <row r="74" spans="1:8" ht="14.25" thickTop="1">
      <c r="A74" s="1"/>
      <c r="B74" s="1"/>
      <c r="C74" s="1"/>
      <c r="D74" s="1"/>
      <c r="E74" s="44"/>
      <c r="F74" s="44"/>
      <c r="G74" s="1"/>
      <c r="H74" s="1"/>
    </row>
    <row r="75" spans="1:8" ht="13.5">
      <c r="A75" s="1"/>
      <c r="B75" s="1"/>
      <c r="C75" s="1"/>
      <c r="D75" s="1"/>
      <c r="E75" s="44"/>
      <c r="F75" s="44"/>
      <c r="G75" s="1"/>
      <c r="H75" s="1"/>
    </row>
    <row r="76" spans="1:8" ht="13.5">
      <c r="A76" s="1"/>
      <c r="B76" s="1"/>
      <c r="C76" s="1"/>
      <c r="D76" s="1"/>
      <c r="E76" s="44"/>
      <c r="F76" s="44"/>
      <c r="G76" s="1"/>
      <c r="H76" s="1"/>
    </row>
    <row r="77" spans="1:8" ht="13.5">
      <c r="A77" s="1"/>
      <c r="B77" s="1"/>
      <c r="C77" s="1"/>
      <c r="D77" s="1"/>
      <c r="E77" s="45" t="s">
        <v>92</v>
      </c>
      <c r="F77" s="1"/>
      <c r="G77" s="1"/>
      <c r="H77" s="1"/>
    </row>
    <row r="78" spans="1:8" ht="13.5">
      <c r="A78" s="1"/>
      <c r="B78" s="1"/>
      <c r="C78" s="1"/>
      <c r="D78" s="1"/>
      <c r="E78" s="46" t="s">
        <v>86</v>
      </c>
      <c r="F78" s="46"/>
      <c r="G78" s="1"/>
      <c r="H78" s="1"/>
    </row>
    <row r="79" spans="1:8" ht="13.5">
      <c r="A79" s="1"/>
      <c r="B79" s="1"/>
      <c r="C79" s="1"/>
      <c r="D79" s="1"/>
      <c r="E79" s="1"/>
      <c r="F79" s="1"/>
      <c r="G79" s="1"/>
      <c r="H79" s="1"/>
    </row>
    <row r="80" spans="1:8" ht="13.5">
      <c r="A80" s="1"/>
      <c r="B80" s="1"/>
      <c r="C80" s="1"/>
      <c r="D80" s="1"/>
      <c r="E80" s="1"/>
      <c r="F80" s="1"/>
      <c r="G80" s="1"/>
      <c r="H80" s="1"/>
    </row>
    <row r="81" spans="1:8" ht="13.5">
      <c r="A81" s="1"/>
      <c r="B81" s="1"/>
      <c r="C81" s="1"/>
      <c r="D81" s="1"/>
      <c r="E81" s="1"/>
      <c r="F81" s="1"/>
      <c r="G81" s="1"/>
      <c r="H81" s="1"/>
    </row>
    <row r="82" spans="1:8" ht="13.5">
      <c r="A82" s="1"/>
      <c r="B82" s="1"/>
      <c r="C82" s="1"/>
      <c r="D82" s="1"/>
      <c r="E82" s="1"/>
      <c r="F82" s="1"/>
      <c r="G82" s="1"/>
      <c r="H82" s="1"/>
    </row>
    <row r="83" spans="1:8" ht="13.5">
      <c r="A83" s="1"/>
      <c r="B83" s="1"/>
      <c r="C83" s="1"/>
      <c r="D83" s="1"/>
      <c r="E83" s="1"/>
      <c r="F83" s="1"/>
      <c r="G83" s="1"/>
      <c r="H83" s="1"/>
    </row>
    <row r="84" spans="1:8" ht="13.5">
      <c r="A84" s="1"/>
      <c r="B84" s="1"/>
      <c r="C84" s="1"/>
      <c r="D84" s="1"/>
      <c r="E84" s="46" t="s">
        <v>93</v>
      </c>
      <c r="F84" s="46"/>
      <c r="G84" s="1"/>
      <c r="H84" s="1"/>
    </row>
    <row r="85" spans="1:8" ht="13.5">
      <c r="A85" s="1"/>
      <c r="B85" s="1"/>
      <c r="C85" s="1"/>
      <c r="D85" s="1"/>
      <c r="E85" s="1"/>
      <c r="F85" s="1"/>
      <c r="G85" s="1"/>
      <c r="H85" s="1"/>
    </row>
    <row r="86" spans="1:8" ht="13.5">
      <c r="A86" s="1"/>
      <c r="B86" s="1"/>
      <c r="C86" s="1"/>
      <c r="D86" s="1"/>
      <c r="E86" s="46"/>
      <c r="F86" s="46"/>
      <c r="G86" s="1"/>
      <c r="H86" s="1"/>
    </row>
    <row r="87" spans="1:8" ht="13.5">
      <c r="A87" s="1"/>
      <c r="B87" s="1"/>
      <c r="C87" s="1"/>
      <c r="D87" s="1"/>
      <c r="E87" s="1"/>
      <c r="F87" s="1"/>
      <c r="G87" s="1"/>
      <c r="H87" s="1"/>
    </row>
    <row r="88" spans="1:8" ht="13.5">
      <c r="A88" s="1"/>
      <c r="B88" s="1"/>
      <c r="C88" s="1"/>
      <c r="D88" s="1"/>
      <c r="E88" s="1"/>
      <c r="F88" s="1"/>
      <c r="G88" s="1"/>
      <c r="H88" s="1"/>
    </row>
    <row r="89" spans="1:8" ht="13.5">
      <c r="A89" s="1"/>
      <c r="B89" s="1"/>
      <c r="C89" s="1"/>
      <c r="D89" s="1"/>
      <c r="E89" s="1"/>
      <c r="F89" s="1"/>
      <c r="G89" s="1"/>
      <c r="H89" s="1"/>
    </row>
    <row r="90" spans="1:8" ht="13.5">
      <c r="A90" s="1"/>
      <c r="B90" s="1"/>
      <c r="C90" s="1"/>
      <c r="D90" s="1"/>
      <c r="E90" s="1"/>
      <c r="F90" s="1"/>
      <c r="G90" s="1"/>
      <c r="H90" s="1"/>
    </row>
    <row r="91" spans="1:8" ht="13.5">
      <c r="A91" s="1"/>
      <c r="B91" s="1"/>
      <c r="C91" s="1"/>
      <c r="D91" s="1"/>
      <c r="E91" s="1"/>
      <c r="F91" s="1"/>
      <c r="G91" s="1"/>
      <c r="H91" s="1"/>
    </row>
    <row r="92" spans="1:8" ht="13.5">
      <c r="A92" s="1"/>
      <c r="B92" s="1"/>
      <c r="C92" s="1"/>
      <c r="D92" s="1"/>
      <c r="E92" s="1"/>
      <c r="F92" s="1"/>
      <c r="G92" s="1"/>
      <c r="H92" s="1"/>
    </row>
    <row r="93" spans="1:6" ht="13.5">
      <c r="A93" s="1"/>
      <c r="B93" s="1"/>
      <c r="C93" s="1"/>
      <c r="D93" s="1"/>
      <c r="E93" s="1"/>
      <c r="F93" s="1"/>
    </row>
  </sheetData>
  <sheetProtection/>
  <mergeCells count="4">
    <mergeCell ref="B9:B10"/>
    <mergeCell ref="A9:A10"/>
    <mergeCell ref="B53:B54"/>
    <mergeCell ref="A53:A54"/>
  </mergeCells>
  <printOptions horizontalCentered="1"/>
  <pageMargins left="0.75" right="0" top="0.54" bottom="1" header="0.1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</dc:creator>
  <cp:keywords/>
  <dc:description/>
  <cp:lastModifiedBy>andongnhi</cp:lastModifiedBy>
  <cp:lastPrinted>2010-10-07T09:55:56Z</cp:lastPrinted>
  <dcterms:created xsi:type="dcterms:W3CDTF">2008-09-29T02:44:03Z</dcterms:created>
  <dcterms:modified xsi:type="dcterms:W3CDTF">2015-11-19T07:30:56Z</dcterms:modified>
  <cp:category/>
  <cp:version/>
  <cp:contentType/>
  <cp:contentStatus/>
</cp:coreProperties>
</file>